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A36290D6DD933E/Coderun Technologies Ltd/Projects/ExcelPriceFeed/Sample Spreadsheets/"/>
    </mc:Choice>
  </mc:AlternateContent>
  <xr:revisionPtr revIDLastSave="13" documentId="8_{45944CA2-DE5E-4229-8557-EC0FC3A6A498}" xr6:coauthVersionLast="47" xr6:coauthVersionMax="47" xr10:uidLastSave="{9578A572-9B05-48D0-BABE-5E423A1DC75F}"/>
  <bookViews>
    <workbookView xWindow="4050" yWindow="2685" windowWidth="31875" windowHeight="28020" xr2:uid="{33AAF1BC-585E-4047-A783-B1E10C336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A12" i="1" a="1"/>
  <c r="E7" i="1"/>
  <c r="D7" i="1"/>
  <c r="C7" i="1"/>
  <c r="B7" i="1"/>
  <c r="B3" i="1"/>
  <c r="A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<sst xmlns="http://schemas.openxmlformats.org/spreadsheetml/2006/main" count="12" uniqueCount="10">
  <si>
    <t>Secured Overnight Financing Rate (SOFR)</t>
  </si>
  <si>
    <t>Date</t>
  </si>
  <si>
    <t>Rate</t>
  </si>
  <si>
    <t>SOFR Averages and Index</t>
  </si>
  <si>
    <t>30-day average</t>
  </si>
  <si>
    <t>90-day average</t>
  </si>
  <si>
    <t>180-day average</t>
  </si>
  <si>
    <t>Index</t>
  </si>
  <si>
    <t>Historical SOFR</t>
  </si>
  <si>
    <t>SOFR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</si>
</sst>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8" formatCode="yyyy\-mm\-dd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7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3" fillId="0" borderId="0" xfId="0" applyFont="1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586236065572916"/>
          <c:y val="1.05540897097625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Sheet1!$B$11</c:f>
              <c:strCache>
                <c:ptCount val="1"/>
                <c:pt idx="0">
                  <c:v>SOFR Rate (%)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Sheet1!$A$12:$A$53</c:f>
              <c:numCache>
                <c:formatCode>yyyy\-mm\-dd</c:formatCode>
                <c:ptCount val="42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46304</c:v>
                </c:pt>
                <c:pt idx="5">
                  <c:v>46303</c:v>
                </c:pt>
                <c:pt idx="6">
                  <c:v>46302</c:v>
                </c:pt>
                <c:pt idx="7">
                  <c:v>46301</c:v>
                </c:pt>
                <c:pt idx="8">
                  <c:v>46300</c:v>
                </c:pt>
                <c:pt idx="9">
                  <c:v>46297</c:v>
                </c:pt>
                <c:pt idx="10">
                  <c:v>46296</c:v>
                </c:pt>
                <c:pt idx="11">
                  <c:v>46295</c:v>
                </c:pt>
                <c:pt idx="12">
                  <c:v>46294</c:v>
                </c:pt>
                <c:pt idx="13">
                  <c:v>46293</c:v>
                </c:pt>
                <c:pt idx="14">
                  <c:v>46290</c:v>
                </c:pt>
                <c:pt idx="15">
                  <c:v>46289</c:v>
                </c:pt>
                <c:pt idx="16">
                  <c:v>46288</c:v>
                </c:pt>
                <c:pt idx="17">
                  <c:v>46287</c:v>
                </c:pt>
                <c:pt idx="18">
                  <c:v>46286</c:v>
                </c:pt>
                <c:pt idx="19">
                  <c:v>46283</c:v>
                </c:pt>
                <c:pt idx="20">
                  <c:v>46282</c:v>
                </c:pt>
                <c:pt idx="21">
                  <c:v>46281</c:v>
                </c:pt>
                <c:pt idx="22">
                  <c:v>46280</c:v>
                </c:pt>
                <c:pt idx="23">
                  <c:v>46279</c:v>
                </c:pt>
                <c:pt idx="24">
                  <c:v>46276</c:v>
                </c:pt>
                <c:pt idx="25">
                  <c:v>46275</c:v>
                </c:pt>
                <c:pt idx="26">
                  <c:v>46274</c:v>
                </c:pt>
                <c:pt idx="27">
                  <c:v>46273</c:v>
                </c:pt>
              </c:numCache>
            </c:numRef>
          </c:cat>
          <c:val>
            <c:numRef>
              <c:f>Sheet1!$B$12:$B$53</c:f>
              <c:numCache>
                <c:formatCode>0.00</c:formatCode>
                <c:ptCount val="42"/>
                <c:pt idx="0">
                  <c:v>3.88</c:v>
                </c:pt>
                <c:pt idx="1">
                  <c:v>3.89</c:v>
                </c:pt>
                <c:pt idx="2">
                  <c:v>3.88</c:v>
                </c:pt>
                <c:pt idx="3">
                  <c:v>3.89</c:v>
                </c:pt>
                <c:pt idx="4">
                  <c:v>3.87</c:v>
                </c:pt>
                <c:pt idx="5">
                  <c:v>3.87</c:v>
                </c:pt>
                <c:pt idx="6">
                  <c:v>3.88</c:v>
                </c:pt>
                <c:pt idx="7">
                  <c:v>3.9</c:v>
                </c:pt>
                <c:pt idx="8">
                  <c:v>3.89</c:v>
                </c:pt>
                <c:pt idx="9">
                  <c:v>3.88</c:v>
                </c:pt>
                <c:pt idx="10">
                  <c:v>3.87</c:v>
                </c:pt>
                <c:pt idx="11">
                  <c:v>3.9</c:v>
                </c:pt>
                <c:pt idx="12">
                  <c:v>3.88</c:v>
                </c:pt>
                <c:pt idx="13">
                  <c:v>3.9</c:v>
                </c:pt>
                <c:pt idx="14">
                  <c:v>3.9</c:v>
                </c:pt>
                <c:pt idx="15">
                  <c:v>3.88</c:v>
                </c:pt>
                <c:pt idx="16">
                  <c:v>3.87</c:v>
                </c:pt>
                <c:pt idx="17">
                  <c:v>3.87</c:v>
                </c:pt>
                <c:pt idx="18">
                  <c:v>3.85</c:v>
                </c:pt>
                <c:pt idx="19">
                  <c:v>3.85</c:v>
                </c:pt>
                <c:pt idx="20">
                  <c:v>3.85</c:v>
                </c:pt>
                <c:pt idx="21">
                  <c:v>3.62</c:v>
                </c:pt>
                <c:pt idx="22">
                  <c:v>3.64</c:v>
                </c:pt>
                <c:pt idx="23">
                  <c:v>3.62</c:v>
                </c:pt>
                <c:pt idx="24">
                  <c:v>3.62</c:v>
                </c:pt>
                <c:pt idx="25">
                  <c:v>3.62</c:v>
                </c:pt>
                <c:pt idx="26">
                  <c:v>3.64</c:v>
                </c:pt>
                <c:pt idx="27">
                  <c:v>3.64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80-4503-B234-5A93C9B8E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468528"/>
        <c:axId val="2056524944"/>
      </c:lineChart>
      <c:dateAx>
        <c:axId val="485468528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524944"/>
        <c:crosses val="autoZero"/>
        <c:auto val="1"/>
        <c:lblOffset val="100"/>
        <c:baseTimeUnit val="days"/>
      </c:dateAx>
      <c:valAx>
        <c:axId val="205652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468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171449</xdr:colOff>
      <xdr:row>11</xdr:row>
      <xdr:rowOff>9525</xdr:rowOff>
    </xdr:from>
    <xdr:to>
      <xdr:col>10</xdr:col>
      <xdr:colOff>1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1A587E-E7CA-65E0-9F7A-55AFDA05AB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EC5C-5EF1-49AF-A264-8E7A499FBAFF}">
  <dimension ref="A1:J53"/>
  <sheetViews>
    <sheetView tabSelected="1" workbookViewId="0">
      <selection sqref="A1:E1"/>
    </sheetView>
  </sheetViews>
  <sheetFormatPr defaultRowHeight="15" x14ac:dyDescent="0.25"/>
  <cols>
    <col min="1" max="1" width="24.42578125" customWidth="1"/>
    <col min="2" max="2" width="15.85546875" customWidth="1"/>
    <col min="3" max="3" width="16.85546875" customWidth="1"/>
    <col min="4" max="4" width="15.85546875" customWidth="1"/>
    <col min="5" max="5" width="13.5703125" customWidth="1"/>
  </cols>
  <sheetData>
    <row r="1" spans="1:10" ht="18.75" x14ac:dyDescent="0.3">
      <c r="A1" s="5" t="s">
        <v>0</v>
      </c>
      <c r="B1" s="5"/>
      <c r="C1" s="5"/>
      <c r="D1" s="5"/>
      <c r="E1" s="5"/>
    </row>
    <row r="2" spans="1:10" x14ac:dyDescent="0.25">
      <c r="A2" s="2" t="s">
        <v>1</v>
      </c>
      <c r="B2" s="2" t="s">
        <v>2</v>
      </c>
    </row>
    <row r="3" spans="1:10" x14ac:dyDescent="0.25">
      <c r="A3" s="6">
        <f>_xll.EPF.FRED.LatestDate("SOFR")</f>
        <v>46311</v>
      </c>
      <c r="B3" s="4">
        <f>_xll.EPF.FRED.Last("SOFR")</f>
        <v>3.88</v>
      </c>
    </row>
    <row r="5" spans="1:10" ht="18.75" x14ac:dyDescent="0.3">
      <c r="A5" s="5" t="s">
        <v>3</v>
      </c>
      <c r="B5" s="5"/>
      <c r="C5" s="5"/>
      <c r="D5" s="5"/>
      <c r="E5" s="5"/>
    </row>
    <row r="6" spans="1:10" x14ac:dyDescent="0.25">
      <c r="A6" s="2" t="s">
        <v>1</v>
      </c>
      <c r="B6" s="2" t="s">
        <v>4</v>
      </c>
      <c r="C6" s="2" t="s">
        <v>5</v>
      </c>
      <c r="D6" s="2" t="s">
        <v>6</v>
      </c>
      <c r="E6" s="2" t="s">
        <v>7</v>
      </c>
    </row>
    <row r="7" spans="1:10" x14ac:dyDescent="0.25">
      <c r="A7" s="6">
        <f>_xll.EPF.FRED.LatestDate("SOFRINDEX")</f>
        <v>46314</v>
      </c>
      <c r="B7" s="3">
        <f>_xll.EPF.FRED.Last("SOFR30DAYAVG")</f>
        <v>3.8851800000000001</v>
      </c>
      <c r="C7" s="3">
        <f>_xll.EPF.FRED.Last("SOFR90DAYAVG")</f>
        <v>3.7415600000000002</v>
      </c>
      <c r="D7" s="3">
        <f>_xll.EPF.FRED.Last("SOFR180DAYAVG")</f>
        <v>3.70112</v>
      </c>
      <c r="E7" s="3">
        <f>_xll.EPF.FRED.Last("SOFRINDEX")</f>
        <v>1.2634414599999999</v>
      </c>
    </row>
    <row r="10" spans="1:10" ht="18.75" x14ac:dyDescent="0.3">
      <c r="A10" s="5" t="s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2" t="s">
        <v>1</v>
      </c>
      <c r="B11" s="2" t="s">
        <v>9</v>
      </c>
    </row>
    <row r="12" spans="1:10" x14ac:dyDescent="0.25">
      <c r="A12" s="6" cm="1">
        <f t="array" ref="A12:B39">_xll.EPF.FRED.HistoricLookback("SOFR",30,"DESC",0)</f>
        <v>46311</v>
      </c>
      <c r="B12" s="4">
        <v>3.88</v>
      </c>
    </row>
    <row r="13" spans="1:10" x14ac:dyDescent="0.25">
      <c r="A13" s="6">
        <v>46310</v>
      </c>
      <c r="B13" s="4">
        <v>3.89</v>
      </c>
    </row>
    <row r="14" spans="1:10" x14ac:dyDescent="0.25">
      <c r="A14" s="6">
        <v>46309</v>
      </c>
      <c r="B14" s="4">
        <v>3.88</v>
      </c>
    </row>
    <row r="15" spans="1:10" x14ac:dyDescent="0.25">
      <c r="A15" s="6">
        <v>46308</v>
      </c>
      <c r="B15" s="4">
        <v>3.89</v>
      </c>
    </row>
    <row r="16" spans="1:10" x14ac:dyDescent="0.25">
      <c r="A16" s="6">
        <v>46304</v>
      </c>
      <c r="B16" s="4">
        <v>3.87</v>
      </c>
    </row>
    <row r="17" spans="1:2" x14ac:dyDescent="0.25">
      <c r="A17" s="6">
        <v>46303</v>
      </c>
      <c r="B17" s="4">
        <v>3.87</v>
      </c>
    </row>
    <row r="18" spans="1:2" x14ac:dyDescent="0.25">
      <c r="A18" s="6">
        <v>46302</v>
      </c>
      <c r="B18" s="4">
        <v>3.88</v>
      </c>
    </row>
    <row r="19" spans="1:2" x14ac:dyDescent="0.25">
      <c r="A19" s="6">
        <v>46301</v>
      </c>
      <c r="B19" s="4">
        <v>3.9</v>
      </c>
    </row>
    <row r="20" spans="1:2" x14ac:dyDescent="0.25">
      <c r="A20" s="6">
        <v>46300</v>
      </c>
      <c r="B20" s="4">
        <v>3.89</v>
      </c>
    </row>
    <row r="21" spans="1:2" x14ac:dyDescent="0.25">
      <c r="A21" s="6">
        <v>46297</v>
      </c>
      <c r="B21" s="4">
        <v>3.88</v>
      </c>
    </row>
    <row r="22" spans="1:2" x14ac:dyDescent="0.25">
      <c r="A22" s="6">
        <v>46296</v>
      </c>
      <c r="B22" s="4">
        <v>3.87</v>
      </c>
    </row>
    <row r="23" spans="1:2" x14ac:dyDescent="0.25">
      <c r="A23" s="6">
        <v>46295</v>
      </c>
      <c r="B23" s="4">
        <v>3.9</v>
      </c>
    </row>
    <row r="24" spans="1:2" x14ac:dyDescent="0.25">
      <c r="A24" s="6">
        <v>46294</v>
      </c>
      <c r="B24" s="4">
        <v>3.88</v>
      </c>
    </row>
    <row r="25" spans="1:2" x14ac:dyDescent="0.25">
      <c r="A25" s="6">
        <v>46293</v>
      </c>
      <c r="B25" s="4">
        <v>3.9</v>
      </c>
    </row>
    <row r="26" spans="1:2" x14ac:dyDescent="0.25">
      <c r="A26" s="6">
        <v>46290</v>
      </c>
      <c r="B26" s="4">
        <v>3.9</v>
      </c>
    </row>
    <row r="27" spans="1:2" x14ac:dyDescent="0.25">
      <c r="A27" s="6">
        <v>46289</v>
      </c>
      <c r="B27" s="4">
        <v>3.88</v>
      </c>
    </row>
    <row r="28" spans="1:2" x14ac:dyDescent="0.25">
      <c r="A28" s="6">
        <v>46288</v>
      </c>
      <c r="B28" s="4">
        <v>3.87</v>
      </c>
    </row>
    <row r="29" spans="1:2" x14ac:dyDescent="0.25">
      <c r="A29" s="6">
        <v>46287</v>
      </c>
      <c r="B29" s="4">
        <v>3.87</v>
      </c>
    </row>
    <row r="30" spans="1:2" x14ac:dyDescent="0.25">
      <c r="A30" s="6">
        <v>46286</v>
      </c>
      <c r="B30" s="4">
        <v>3.85</v>
      </c>
    </row>
    <row r="31" spans="1:2" x14ac:dyDescent="0.25">
      <c r="A31" s="6">
        <v>46283</v>
      </c>
      <c r="B31" s="4">
        <v>3.85</v>
      </c>
    </row>
    <row r="32" spans="1:2" x14ac:dyDescent="0.25">
      <c r="A32" s="6">
        <v>46282</v>
      </c>
      <c r="B32" s="4">
        <v>3.85</v>
      </c>
    </row>
    <row r="33" spans="1:2" x14ac:dyDescent="0.25">
      <c r="A33" s="6">
        <v>46281</v>
      </c>
      <c r="B33" s="4">
        <v>3.62</v>
      </c>
    </row>
    <row r="34" spans="1:2" x14ac:dyDescent="0.25">
      <c r="A34" s="6">
        <v>46280</v>
      </c>
      <c r="B34" s="4">
        <v>3.64</v>
      </c>
    </row>
    <row r="35" spans="1:2" x14ac:dyDescent="0.25">
      <c r="A35" s="6">
        <v>46279</v>
      </c>
      <c r="B35" s="4">
        <v>3.62</v>
      </c>
    </row>
    <row r="36" spans="1:2" x14ac:dyDescent="0.25">
      <c r="A36" s="6">
        <v>46276</v>
      </c>
      <c r="B36" s="4">
        <v>3.62</v>
      </c>
    </row>
    <row r="37" spans="1:2" x14ac:dyDescent="0.25">
      <c r="A37" s="6">
        <v>46275</v>
      </c>
      <c r="B37" s="4">
        <v>3.62</v>
      </c>
    </row>
    <row r="38" spans="1:2" x14ac:dyDescent="0.25">
      <c r="A38" s="6">
        <v>46274</v>
      </c>
      <c r="B38" s="4">
        <v>3.64</v>
      </c>
    </row>
    <row r="39" spans="1:2" x14ac:dyDescent="0.25">
      <c r="A39" s="6">
        <v>46273</v>
      </c>
      <c r="B39" s="4">
        <v>3.64</v>
      </c>
    </row>
    <row r="53" spans="1:1" x14ac:dyDescent="0.25">
      <c r="A53" s="1"/>
    </row>
  </sheetData>
  <mergeCells count="3">
    <mergeCell ref="A5:E5"/>
    <mergeCell ref="A1:E1"/>
    <mergeCell ref="A10:J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Sinclair</dc:creator>
  <cp:lastModifiedBy>Andrew Sinclair</cp:lastModifiedBy>
  <dcterms:created xsi:type="dcterms:W3CDTF">2026-10-19T14:41:09Z</dcterms:created>
  <dcterms:modified xsi:type="dcterms:W3CDTF">2026-10-20T09:38:26Z</dcterms:modified>
</cp:coreProperties>
</file>