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ys\Dropbox\Andy\Coderun Technologies\Projects\ExcelPriceFeed\Sample Spreadsheets\"/>
    </mc:Choice>
  </mc:AlternateContent>
  <xr:revisionPtr revIDLastSave="0" documentId="13_ncr:1_{A996570F-13C8-47D2-BDF0-1B66B70C953F}" xr6:coauthVersionLast="44" xr6:coauthVersionMax="44" xr10:uidLastSave="{00000000-0000-0000-0000-000000000000}"/>
  <bookViews>
    <workbookView xWindow="9045" yWindow="1635" windowWidth="24960" windowHeight="17460" xr2:uid="{E6DF099A-A060-4004-84EF-D5CEEBA0E00D}"/>
  </bookViews>
  <sheets>
    <sheet name="Income Summary" sheetId="2" r:id="rId1"/>
    <sheet name="FAANG Comparison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4" l="1"/>
  <c r="D5" i="4"/>
  <c r="D6" i="4"/>
  <c r="D7" i="4"/>
  <c r="D3" i="4"/>
  <c r="F4" i="4"/>
  <c r="F7" i="4"/>
  <c r="F5" i="4"/>
  <c r="F6" i="4"/>
  <c r="F3" i="4"/>
  <c r="C4" i="4"/>
  <c r="C5" i="4"/>
  <c r="C6" i="4"/>
  <c r="C7" i="4"/>
  <c r="C3" i="4"/>
  <c r="B7" i="4"/>
  <c r="B4" i="4"/>
  <c r="B5" i="4"/>
  <c r="B6" i="4"/>
  <c r="B3" i="4"/>
  <c r="F27" i="2"/>
  <c r="F26" i="2"/>
  <c r="D27" i="2"/>
  <c r="D26" i="2"/>
  <c r="F23" i="2"/>
  <c r="F22" i="2"/>
  <c r="D23" i="2"/>
  <c r="D22" i="2"/>
  <c r="F19" i="2"/>
  <c r="F15" i="2"/>
  <c r="F18" i="2"/>
  <c r="F17" i="2"/>
  <c r="D19" i="2"/>
  <c r="D15" i="2"/>
  <c r="D18" i="2"/>
  <c r="D17" i="2"/>
  <c r="F11" i="2"/>
  <c r="F10" i="2"/>
  <c r="D10" i="2"/>
  <c r="D11" i="2"/>
  <c r="F6" i="2"/>
  <c r="F5" i="2"/>
  <c r="D6" i="2"/>
  <c r="D5" i="2"/>
  <c r="B27" i="2"/>
  <c r="B26" i="2"/>
  <c r="B23" i="2"/>
  <c r="B22" i="2"/>
  <c r="B19" i="2"/>
  <c r="B18" i="2"/>
  <c r="B17" i="2"/>
  <c r="B15" i="2"/>
  <c r="B11" i="2"/>
  <c r="B10" i="2"/>
  <c r="B6" i="2"/>
  <c r="B5" i="2"/>
  <c r="F16" i="2" l="1"/>
  <c r="D16" i="2"/>
  <c r="B7" i="2"/>
  <c r="B12" i="2"/>
  <c r="D7" i="2"/>
  <c r="F7" i="2"/>
  <c r="D12" i="2"/>
  <c r="F12" i="2"/>
  <c r="B16" i="2"/>
</calcChain>
</file>

<file path=xl/sharedStrings.xml><?xml version="1.0" encoding="utf-8"?>
<sst xmlns="http://schemas.openxmlformats.org/spreadsheetml/2006/main" count="29" uniqueCount="25">
  <si>
    <t>AAPL</t>
  </si>
  <si>
    <t>Operating Income</t>
  </si>
  <si>
    <t>Gross Margin</t>
  </si>
  <si>
    <t>Years ended</t>
  </si>
  <si>
    <t>Net sales</t>
  </si>
  <si>
    <t>Cost of sales</t>
  </si>
  <si>
    <t>Operating expenses:</t>
  </si>
  <si>
    <t>Research and development</t>
  </si>
  <si>
    <t>Selling, general and administrative</t>
  </si>
  <si>
    <t>Total operating expenses</t>
  </si>
  <si>
    <t>Other income/(expense), net</t>
  </si>
  <si>
    <t>Income before provision for income taxes</t>
  </si>
  <si>
    <t>Provision for income taxes</t>
  </si>
  <si>
    <t>Net income</t>
  </si>
  <si>
    <t>Earnings per share:</t>
  </si>
  <si>
    <t>Basic</t>
  </si>
  <si>
    <t>Diluted</t>
  </si>
  <si>
    <t>Shares used in computing earnings per share:</t>
  </si>
  <si>
    <t>Net Sales</t>
  </si>
  <si>
    <t>AMZN</t>
  </si>
  <si>
    <t>Cost of Sales</t>
  </si>
  <si>
    <t>FB</t>
  </si>
  <si>
    <t>GOOG</t>
  </si>
  <si>
    <t>NFLX</t>
  </si>
  <si>
    <t>Earnings Per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</si>
</sst>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3" fontId="0" fillId="0" borderId="0" xfId="0" applyNumberFormat="1" applyFont="1"/>
    <xf numFmtId="3" fontId="0" fillId="0" borderId="1" xfId="0" applyNumberFormat="1" applyBorder="1"/>
    <xf numFmtId="0" fontId="0" fillId="0" borderId="0" xfId="0" applyAlignment="1">
      <alignment horizontal="left" indent="2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indent="4"/>
    </xf>
    <xf numFmtId="3" fontId="0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3" fontId="1" fillId="0" borderId="0" xfId="0" applyNumberFormat="1" applyFont="1"/>
    <xf numFmtId="3" fontId="1" fillId="0" borderId="4" xfId="0" applyNumberFormat="1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Gross</a:t>
            </a:r>
            <a:r>
              <a:rPr lang="en-GB" baseline="0"/>
              <a:t> Margin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CB-4C34-99AB-1F2C4BD590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CB-4C34-99AB-1F2C4BD590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CB-4C34-99AB-1F2C4BD590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CB-4C34-99AB-1F2C4BD590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CB-4C34-99AB-1F2C4BD5905B}"/>
              </c:ext>
            </c:extLst>
          </c:dPt>
          <c:cat>
            <c:strRef>
              <c:f>'FAANG Comparison'!$A$3:$A$7</c:f>
              <c:strCache>
                <c:ptCount val="5"/>
                <c:pt idx="0">
                  <c:v>FB</c:v>
                </c:pt>
                <c:pt idx="1">
                  <c:v>AAPL</c:v>
                </c:pt>
                <c:pt idx="2">
                  <c:v>AMZN</c:v>
                </c:pt>
                <c:pt idx="3">
                  <c:v>NFLX</c:v>
                </c:pt>
                <c:pt idx="4">
                  <c:v>GOOG</c:v>
                </c:pt>
              </c:strCache>
            </c:strRef>
          </c:cat>
          <c:val>
            <c:numRef>
              <c:f>'FAANG Comparison'!$D$3:$D$7</c:f>
              <c:numCache>
                <c:formatCode>#,##0</c:formatCode>
                <c:ptCount val="5"/>
                <c:pt idx="0">
                  <c:v>46483</c:v>
                </c:pt>
                <c:pt idx="1">
                  <c:v>101839</c:v>
                </c:pt>
                <c:pt idx="2">
                  <c:v>59704</c:v>
                </c:pt>
                <c:pt idx="3">
                  <c:v>5826.8029999999999</c:v>
                </c:pt>
                <c:pt idx="4">
                  <c:v>77270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FC-45FA-B258-E557072F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Earnings</a:t>
            </a:r>
            <a:r>
              <a:rPr lang="en-GB" baseline="0"/>
              <a:t> Per Share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0D-43FD-87B6-D9DD7D3662E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0D-43FD-87B6-D9DD7D3662E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50D-43FD-87B6-D9DD7D3662E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50D-43FD-87B6-D9DD7D3662E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50D-43FD-87B6-D9DD7D3662E7}"/>
              </c:ext>
            </c:extLst>
          </c:dPt>
          <c:cat>
            <c:strRef>
              <c:f>'FAANG Comparison'!$A$3:$A$7</c:f>
              <c:strCache>
                <c:ptCount val="5"/>
                <c:pt idx="0">
                  <c:v>FB</c:v>
                </c:pt>
                <c:pt idx="1">
                  <c:v>AAPL</c:v>
                </c:pt>
                <c:pt idx="2">
                  <c:v>AMZN</c:v>
                </c:pt>
                <c:pt idx="3">
                  <c:v>NFLX</c:v>
                </c:pt>
                <c:pt idx="4">
                  <c:v>GOOG</c:v>
                </c:pt>
              </c:strCache>
            </c:strRef>
          </c:cat>
          <c:val>
            <c:numRef>
              <c:f>'FAANG Comparison'!$F$3:$F$7</c:f>
              <c:numCache>
                <c:formatCode>General</c:formatCode>
                <c:ptCount val="5"/>
                <c:pt idx="0">
                  <c:v>7.65</c:v>
                </c:pt>
                <c:pt idx="1">
                  <c:v>12.01</c:v>
                </c:pt>
                <c:pt idx="2">
                  <c:v>20.68</c:v>
                </c:pt>
                <c:pt idx="3">
                  <c:v>2.78</c:v>
                </c:pt>
                <c:pt idx="4">
                  <c:v>44.22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FA-420D-ACBD-E45E8A11C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7</xdr:row>
      <xdr:rowOff>109537</xdr:rowOff>
    </xdr:from>
    <xdr:to>
      <xdr:col>4</xdr:col>
      <xdr:colOff>476250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E51B16-5DBB-4A61-87E1-427CB3C79A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590550</xdr:colOff>
      <xdr:row>7</xdr:row>
      <xdr:rowOff>119062</xdr:rowOff>
    </xdr:from>
    <xdr:to>
      <xdr:col>10</xdr:col>
      <xdr:colOff>142875</xdr:colOff>
      <xdr:row>20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52D56B-82A1-4CCC-8143-8608B066EA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336BB-85E1-414B-8C14-2262AC214C98}">
  <dimension ref="A1:F27"/>
  <sheetViews>
    <sheetView tabSelected="1" workbookViewId="0"/>
  </sheetViews>
  <sheetFormatPr defaultRowHeight="15" x14ac:dyDescent="0.25"/>
  <cols>
    <col min="1" max="1" width="43" customWidth="1"/>
  </cols>
  <sheetData>
    <row r="1" spans="1:6" ht="30.75" customHeight="1" x14ac:dyDescent="0.5">
      <c r="A1" s="9" t="s">
        <v>0</v>
      </c>
    </row>
    <row r="3" spans="1:6" ht="15.75" thickBot="1" x14ac:dyDescent="0.3">
      <c r="B3" s="15" t="s">
        <v>3</v>
      </c>
      <c r="C3" s="15"/>
      <c r="D3" s="15"/>
      <c r="E3" s="15"/>
      <c r="F3" s="15"/>
    </row>
    <row r="4" spans="1:6" ht="15.75" thickBot="1" x14ac:dyDescent="0.3">
      <c r="B4" s="5">
        <v>2018</v>
      </c>
      <c r="C4" s="5"/>
      <c r="D4" s="5">
        <v>2017</v>
      </c>
      <c r="E4" s="5"/>
      <c r="F4" s="5">
        <v>2016</v>
      </c>
    </row>
    <row r="5" spans="1:6" x14ac:dyDescent="0.25">
      <c r="A5" t="s">
        <v>4</v>
      </c>
      <c r="B5" s="1">
        <f>_xll.EPF.Yahoo.AnnualRevenue($A$1,B4)/1000000</f>
        <v>265595</v>
      </c>
      <c r="D5" s="1">
        <f>_xll.EPF.Yahoo.AnnualRevenue($A$1,D4)/1000000</f>
        <v>229234</v>
      </c>
      <c r="F5" s="1">
        <f>_xll.EPF.Yahoo.AnnualRevenue($A$1,F4)/1000000</f>
        <v>215639</v>
      </c>
    </row>
    <row r="6" spans="1:6" ht="15.75" thickBot="1" x14ac:dyDescent="0.3">
      <c r="A6" t="s">
        <v>5</v>
      </c>
      <c r="B6" s="1">
        <f>_xll.EPF.Yahoo.AnnualCostOfRevenue($A$1,B4)/1000000</f>
        <v>163756</v>
      </c>
      <c r="D6" s="1">
        <f>_xll.EPF.Yahoo.AnnualCostOfRevenue($A$1,D4)/1000000</f>
        <v>141048</v>
      </c>
      <c r="F6" s="1">
        <f>_xll.EPF.Yahoo.AnnualCostOfRevenue($A$1,F4)/1000000</f>
        <v>131376</v>
      </c>
    </row>
    <row r="7" spans="1:6" ht="15.75" thickBot="1" x14ac:dyDescent="0.3">
      <c r="A7" s="4" t="s">
        <v>2</v>
      </c>
      <c r="B7" s="3">
        <f>B5-B6</f>
        <v>101839</v>
      </c>
      <c r="D7" s="3">
        <f>D5-D6</f>
        <v>88186</v>
      </c>
      <c r="F7" s="3">
        <f>F5-F6</f>
        <v>84263</v>
      </c>
    </row>
    <row r="9" spans="1:6" x14ac:dyDescent="0.25">
      <c r="A9" t="s">
        <v>6</v>
      </c>
    </row>
    <row r="10" spans="1:6" x14ac:dyDescent="0.25">
      <c r="A10" s="4" t="s">
        <v>7</v>
      </c>
      <c r="B10" s="1">
        <f>_xll.EPF.Yahoo.AnnualResearchAndDevelopmentExpense($A$1,B4)/1000000</f>
        <v>14236</v>
      </c>
      <c r="D10" s="1">
        <f>_xll.EPF.Yahoo.AnnualResearchAndDevelopmentExpense($A$1,D4)/1000000</f>
        <v>11581</v>
      </c>
      <c r="F10" s="1">
        <f>_xll.EPF.Yahoo.AnnualResearchAndDevelopmentExpense($A$1,F4)/1000000</f>
        <v>10045</v>
      </c>
    </row>
    <row r="11" spans="1:6" ht="15.75" thickBot="1" x14ac:dyDescent="0.3">
      <c r="A11" s="4" t="s">
        <v>8</v>
      </c>
      <c r="B11" s="1">
        <f>_xll.EPF.Yahoo.AnnualSellingGeneralAndAdministrationExpense($A$1,B4)/1000000</f>
        <v>16705</v>
      </c>
      <c r="D11" s="1">
        <f>_xll.EPF.Yahoo.AnnualSellingGeneralAndAdministrationExpense($A$1,D4)/1000000</f>
        <v>15261</v>
      </c>
      <c r="F11" s="1">
        <f>_xll.EPF.Yahoo.AnnualSellingGeneralAndAdministrationExpense($A$1,F4)/1000000</f>
        <v>14194</v>
      </c>
    </row>
    <row r="12" spans="1:6" ht="15.75" thickBot="1" x14ac:dyDescent="0.3">
      <c r="A12" s="6" t="s">
        <v>9</v>
      </c>
      <c r="B12" s="3">
        <f>SUM(B10:B11)</f>
        <v>30941</v>
      </c>
      <c r="D12" s="3">
        <f>SUM(D10:D11)</f>
        <v>26842</v>
      </c>
      <c r="F12" s="3">
        <f>SUM(F10:F11)</f>
        <v>24239</v>
      </c>
    </row>
    <row r="15" spans="1:6" x14ac:dyDescent="0.25">
      <c r="A15" t="s">
        <v>1</v>
      </c>
      <c r="B15" s="2">
        <f>_xll.EPF.Yahoo.AnnualOperatingIncome($A$1,B4)/1000000</f>
        <v>70898</v>
      </c>
      <c r="D15" s="2">
        <f>_xll.EPF.Yahoo.AnnualOperatingIncome($A$1,D4)/1000000</f>
        <v>61344</v>
      </c>
      <c r="F15" s="2">
        <f>_xll.EPF.Yahoo.AnnualOperatingIncome($A$1,F4)/1000000</f>
        <v>60024</v>
      </c>
    </row>
    <row r="16" spans="1:6" ht="15.75" thickBot="1" x14ac:dyDescent="0.3">
      <c r="A16" t="s">
        <v>10</v>
      </c>
      <c r="B16" s="1">
        <f>B17-B15</f>
        <v>2005</v>
      </c>
      <c r="D16" s="1">
        <f>D17-D15</f>
        <v>2745</v>
      </c>
      <c r="F16" s="1">
        <f>F17-F15</f>
        <v>1348</v>
      </c>
    </row>
    <row r="17" spans="1:6" x14ac:dyDescent="0.25">
      <c r="A17" t="s">
        <v>11</v>
      </c>
      <c r="B17" s="7">
        <f>_xll.EPF.Yahoo.AnnualPretaxIncome($A$1,B4)/1000000</f>
        <v>72903</v>
      </c>
      <c r="D17" s="7">
        <f>_xll.EPF.Yahoo.AnnualPretaxIncome($A$1,D4)/1000000</f>
        <v>64089</v>
      </c>
      <c r="F17" s="7">
        <f>_xll.EPF.Yahoo.AnnualPretaxIncome($A$1,F4)/1000000</f>
        <v>61372</v>
      </c>
    </row>
    <row r="18" spans="1:6" ht="15.75" thickBot="1" x14ac:dyDescent="0.3">
      <c r="A18" t="s">
        <v>12</v>
      </c>
      <c r="B18" s="2">
        <f>_xll.EPF.Yahoo.AnnualTaxProvision($A$1,B4)/1000000</f>
        <v>13372</v>
      </c>
      <c r="D18" s="2">
        <f>_xll.EPF.Yahoo.AnnualTaxProvision($A$1,D4)/1000000</f>
        <v>15738</v>
      </c>
      <c r="F18" s="2">
        <f>_xll.EPF.Yahoo.AnnualTaxProvision($A$1,F4)/1000000</f>
        <v>15685</v>
      </c>
    </row>
    <row r="19" spans="1:6" ht="15.75" thickBot="1" x14ac:dyDescent="0.3">
      <c r="A19" t="s">
        <v>13</v>
      </c>
      <c r="B19" s="8">
        <f>_xll.EPF.Yahoo.AnnualEarnings($A$1,B4)/1000000</f>
        <v>59531</v>
      </c>
      <c r="D19" s="8">
        <f>_xll.EPF.Yahoo.AnnualEarnings($A$1,D4)/1000000</f>
        <v>48351</v>
      </c>
      <c r="F19" s="8">
        <f>_xll.EPF.Yahoo.AnnualEarnings($A$1,F4)/1000000</f>
        <v>45687</v>
      </c>
    </row>
    <row r="20" spans="1:6" ht="15.75" thickTop="1" x14ac:dyDescent="0.25"/>
    <row r="21" spans="1:6" x14ac:dyDescent="0.25">
      <c r="A21" t="s">
        <v>14</v>
      </c>
    </row>
    <row r="22" spans="1:6" x14ac:dyDescent="0.25">
      <c r="A22" s="4" t="s">
        <v>15</v>
      </c>
      <c r="B22">
        <f>_xll.EPF.Yahoo.AnnualBasicEPS($A$1,B4)</f>
        <v>12.01</v>
      </c>
      <c r="D22">
        <f>_xll.EPF.Yahoo.AnnualBasicEPS($A$1,D4)</f>
        <v>9.27</v>
      </c>
      <c r="F22">
        <f>_xll.EPF.Yahoo.AnnualBasicEPS($A$1,F4)</f>
        <v>8.35</v>
      </c>
    </row>
    <row r="23" spans="1:6" x14ac:dyDescent="0.25">
      <c r="A23" s="4" t="s">
        <v>16</v>
      </c>
      <c r="B23">
        <f>_xll.EPF.Yahoo.AnnualDilutedEPS($A$1,B4)</f>
        <v>11.91</v>
      </c>
      <c r="D23">
        <f>_xll.EPF.Yahoo.AnnualDilutedEPS($A$1,D4)</f>
        <v>9.2100000000000009</v>
      </c>
      <c r="F23">
        <f>_xll.EPF.Yahoo.AnnualDilutedEPS($A$1,F4)</f>
        <v>8.31</v>
      </c>
    </row>
    <row r="25" spans="1:6" x14ac:dyDescent="0.25">
      <c r="A25" t="s">
        <v>17</v>
      </c>
    </row>
    <row r="26" spans="1:6" x14ac:dyDescent="0.25">
      <c r="A26" s="4" t="s">
        <v>15</v>
      </c>
      <c r="B26" s="1">
        <f>_xll.EPF.Yahoo.AnnualBasicSharesOutstanding($A$1,B4)/1000</f>
        <v>4955377</v>
      </c>
      <c r="D26" s="1">
        <f>_xll.EPF.Yahoo.AnnualBasicSharesOutstanding($A$1,D4)/1000</f>
        <v>5217242</v>
      </c>
      <c r="F26" s="1">
        <f>_xll.EPF.Yahoo.AnnualBasicSharesOutstanding($A$1,F4)/1000</f>
        <v>5470820</v>
      </c>
    </row>
    <row r="27" spans="1:6" x14ac:dyDescent="0.25">
      <c r="A27" s="4" t="s">
        <v>16</v>
      </c>
      <c r="B27" s="1">
        <f>_xll.EPF.Yahoo.AnnualDilutedSharesOutstanding($A$1,B4)/1000</f>
        <v>5000109</v>
      </c>
      <c r="D27" s="1">
        <f>_xll.EPF.Yahoo.AnnualDilutedSharesOutstanding($A$1,D4)/1000</f>
        <v>5251692</v>
      </c>
      <c r="F27" s="1">
        <f>_xll.EPF.Yahoo.AnnualDilutedSharesOutstanding($A$1,F4)/1000</f>
        <v>5500281</v>
      </c>
    </row>
  </sheetData>
  <mergeCells count="1"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C416F-FB99-4895-8A98-4AC6D4B99D63}">
  <dimension ref="A1:F7"/>
  <sheetViews>
    <sheetView workbookViewId="0"/>
  </sheetViews>
  <sheetFormatPr defaultRowHeight="15" x14ac:dyDescent="0.25"/>
  <cols>
    <col min="1" max="1" width="11" customWidth="1"/>
    <col min="2" max="2" width="10.140625" customWidth="1"/>
    <col min="3" max="3" width="12.5703125" customWidth="1"/>
    <col min="4" max="4" width="12.42578125" bestFit="1" customWidth="1"/>
    <col min="6" max="6" width="17.7109375" customWidth="1"/>
  </cols>
  <sheetData>
    <row r="1" spans="1:6" x14ac:dyDescent="0.25">
      <c r="A1" s="10">
        <v>2018</v>
      </c>
    </row>
    <row r="2" spans="1:6" ht="15.75" thickBot="1" x14ac:dyDescent="0.3">
      <c r="B2" s="11" t="s">
        <v>18</v>
      </c>
      <c r="C2" s="12" t="s">
        <v>20</v>
      </c>
      <c r="D2" s="14" t="s">
        <v>2</v>
      </c>
      <c r="F2" s="14" t="s">
        <v>24</v>
      </c>
    </row>
    <row r="3" spans="1:6" x14ac:dyDescent="0.25">
      <c r="A3" t="s">
        <v>21</v>
      </c>
      <c r="B3" s="1">
        <f>_xll.EPF.Yahoo.AnnualRevenue(A3,$A$1)/1000000</f>
        <v>55838</v>
      </c>
      <c r="C3" s="1">
        <f>_xll.EPF.Yahoo.AnnualCostOfRevenue(A3,$A$1)/1000000</f>
        <v>9355</v>
      </c>
      <c r="D3" s="13">
        <f>B3-C3</f>
        <v>46483</v>
      </c>
      <c r="F3">
        <f>_xll.EPF.Yahoo.AnnualBasicEPS(A3,$A$1)</f>
        <v>7.65</v>
      </c>
    </row>
    <row r="4" spans="1:6" x14ac:dyDescent="0.25">
      <c r="A4" t="s">
        <v>0</v>
      </c>
      <c r="B4" s="1">
        <f>_xll.EPF.Yahoo.AnnualRevenue(A4,$A$1)/1000000</f>
        <v>265595</v>
      </c>
      <c r="C4" s="1">
        <f>_xll.EPF.Yahoo.AnnualCostOfRevenue(A4,$A$1)/1000000</f>
        <v>163756</v>
      </c>
      <c r="D4" s="13">
        <f t="shared" ref="D4:D7" si="0">B4-C4</f>
        <v>101839</v>
      </c>
      <c r="F4">
        <f>_xll.EPF.Yahoo.AnnualBasicEPS(A4,$A$1)</f>
        <v>12.01</v>
      </c>
    </row>
    <row r="5" spans="1:6" x14ac:dyDescent="0.25">
      <c r="A5" t="s">
        <v>19</v>
      </c>
      <c r="B5" s="1">
        <f>_xll.EPF.Yahoo.AnnualRevenue(A5,$A$1)/1000000</f>
        <v>232887</v>
      </c>
      <c r="C5" s="1">
        <f>_xll.EPF.Yahoo.AnnualCostOfRevenue(A5,$A$1)/1000000</f>
        <v>173183</v>
      </c>
      <c r="D5" s="13">
        <f t="shared" si="0"/>
        <v>59704</v>
      </c>
      <c r="F5">
        <f>_xll.EPF.Yahoo.AnnualBasicEPS(A5,$A$1)</f>
        <v>20.68</v>
      </c>
    </row>
    <row r="6" spans="1:6" x14ac:dyDescent="0.25">
      <c r="A6" t="s">
        <v>23</v>
      </c>
      <c r="B6" s="1">
        <f>_xll.EPF.Yahoo.AnnualRevenue(A6,$A$1)/1000000</f>
        <v>15794.341</v>
      </c>
      <c r="C6" s="1">
        <f>_xll.EPF.Yahoo.AnnualCostOfRevenue(A6,$A$1)/1000000</f>
        <v>9967.5380000000005</v>
      </c>
      <c r="D6" s="13">
        <f t="shared" si="0"/>
        <v>5826.8029999999999</v>
      </c>
      <c r="F6">
        <f>_xll.EPF.Yahoo.AnnualBasicEPS(A6,$A$1)</f>
        <v>2.78</v>
      </c>
    </row>
    <row r="7" spans="1:6" x14ac:dyDescent="0.25">
      <c r="A7" t="s">
        <v>22</v>
      </c>
      <c r="B7" s="1">
        <f>_xll.EPF.Yahoo.AnnualRevenue(A7,$A$1)/1000000</f>
        <v>136819</v>
      </c>
      <c r="C7" s="1">
        <f>_xll.EPF.Yahoo.AnnualCostOfRevenue(A7,$A$1)/1000000</f>
        <v>59549</v>
      </c>
      <c r="D7" s="13">
        <f t="shared" si="0"/>
        <v>77270</v>
      </c>
      <c r="F7">
        <f>_xll.EPF.Yahoo.AnnualBasicEPS(A7,$A$1)</f>
        <v>44.22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 Summary</vt:lpstr>
      <vt:lpstr>FAANG Comparison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Sinclair</dc:creator>
  <cp:lastModifiedBy>Andrew Sinclair</cp:lastModifiedBy>
  <dcterms:created xsi:type="dcterms:W3CDTF">2019-09-30T12:41:21Z</dcterms:created>
  <dcterms:modified xsi:type="dcterms:W3CDTF">2019-10-01T17:14:33Z</dcterms:modified>
</cp:coreProperties>
</file>